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8548" windowHeight="12360" activeTab="3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'Мерки'!$B$1:$F$58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<sst xmlns="http://schemas.openxmlformats.org/spreadsheetml/2006/main" count="165" uniqueCount="76">
  <si>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</si>
  <si>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</si>
  <si>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</si>
  <si>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</si>
  <si>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</si>
  <si>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</si>
  <si>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</si>
  <si>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</si>
  <si>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</si>
  <si>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</si>
  <si>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</si>
  <si>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</si>
  <si>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</si>
  <si>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</si>
  <si>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</si>
  <si>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</si>
  <si>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</si>
  <si>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</si>
  <si>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</si>
  <si>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</si>
  <si>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</si>
  <si>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</si>
  <si>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</si>
  <si>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</si>
  <si>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</si>
  <si>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</si>
  <si>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</si>
  <si>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</si>
  <si>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</si>
  <si>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</si>
  <si>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</si>
  <si>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</si>
  <si>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</si>
  <si>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</si>
  <si>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</si>
  <si>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</si>
  <si>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</si>
  <si>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</si>
  <si>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</si>
  <si>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</si>
  <si>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</si>
  <si>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</si>
  <si>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</si>
  <si>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</si>
  <si>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</si>
  <si>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</si>
  <si>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</si>
  <si>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</si>
  <si>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</si>
  <si>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</si>
  <si>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</si>
  <si>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</si>
  <si>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</si>
  <si>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</si>
  <si>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</si>
  <si>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</si>
  <si>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</si>
  <si>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</si>
  <si>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</si>
  <si>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</si>
  <si>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</si>
  <si>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</si>
  <si>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</si>
  <si>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</si>
  <si>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</si>
  <si>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</si>
  <si>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</si>
  <si>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Капиталови трансфери и разходи към лечебните заведения</t>
  </si>
  <si>
    <t>НВУ "ВАСИЛ ЛЕВСКИ" ГР. ВЕЛИКО ТЪРНОВО</t>
  </si>
  <si>
    <t>1.1.2021г.</t>
  </si>
  <si>
    <t>НАЧАЛНИК НА НВУ "ВАСИЛ ЛЕВСКИ"</t>
  </si>
  <si>
    <t>БРИГ.ГЕНЕРАЛ                      МАЛАМОВ</t>
  </si>
  <si>
    <t>НАЧАЛНИК НА ОТДЕЛЕНИЕ "ФИНАНСИ"</t>
  </si>
  <si>
    <t>МАЙОР                                         ХРИСТОВ</t>
  </si>
  <si>
    <t>31.03.2021г.</t>
  </si>
  <si>
    <t xml:space="preserve"> Заповед на министъра на отбраната № ОХ-232/12.03.2020 г. относно обявяване на Указания №514/10.03.2020 г. на Началника на ВМА за въвеждане на противоепидемични мерки за недопускане разпространението на COVID-19 и лечението му, изменена и допълнена със следните заповеди № ОХ-247/13.03.20 г., №ОХ-254/17.03.20 г.,  №ОХ-313/10.04.20 г., № РД-103-5/01.04.20 г., № РД-103-8/15.05.20 г., № РД-103-11/04.08.20 г., № РД-103-13/26.10.20 г. и № РД-103-14/04.11.20 г. 2. Заповеди на министъра на отбраната № ОХ-957/25.11.2020 г., № РД-01-20/15.01.2021 г., №РД-01-51/26.01.2021 г., № РД-01-98/14.02..2021 г. и № РД-103-01/01.03.2021 г.    3. Указание № 313/08.02.2021 г. на началника на Военномедецинска академия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</si>
</sst>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53" fillId="9" borderId="0" xfId="33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33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33" applyFont="1" applyFill="1" applyBorder="1" applyAlignment="1" applyProtection="1">
      <alignment vertical="center" wrapText="1"/>
      <protection/>
    </xf>
    <xf numFmtId="0" fontId="54" fillId="9" borderId="11" xfId="33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33" applyFont="1" applyFill="1" applyBorder="1" applyAlignment="1" applyProtection="1">
      <alignment horizontal="center" vertical="center" wrapText="1"/>
      <protection/>
    </xf>
    <xf numFmtId="0" fontId="53" fillId="9" borderId="12" xfId="33" applyFont="1" applyFill="1" applyBorder="1" applyAlignment="1" applyProtection="1">
      <alignment vertical="center" wrapText="1"/>
      <protection/>
    </xf>
    <xf numFmtId="0" fontId="53" fillId="9" borderId="13" xfId="33" applyFont="1" applyFill="1" applyBorder="1" applyAlignment="1" applyProtection="1">
      <alignment vertical="center" wrapText="1"/>
      <protection/>
    </xf>
    <xf numFmtId="0" fontId="53" fillId="9" borderId="14" xfId="33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33" applyNumberFormat="1" applyFont="1" applyFill="1" applyBorder="1" applyAlignment="1" applyProtection="1">
      <alignment vertical="center" wrapText="1"/>
      <protection locked="0"/>
    </xf>
    <xf numFmtId="14" fontId="53" fillId="9" borderId="16" xfId="33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33" applyFont="1" applyFill="1" applyBorder="1" applyAlignment="1" applyProtection="1">
      <alignment horizontal="center" vertical="center" wrapText="1"/>
      <protection/>
    </xf>
    <xf numFmtId="14" fontId="53" fillId="9" borderId="18" xfId="33" applyNumberFormat="1" applyFont="1" applyFill="1" applyBorder="1" applyAlignment="1" applyProtection="1">
      <alignment vertical="center" wrapText="1"/>
      <protection/>
    </xf>
    <xf numFmtId="0" fontId="53" fillId="9" borderId="19" xfId="33" applyFont="1" applyFill="1" applyBorder="1" applyAlignment="1" applyProtection="1">
      <alignment vertical="center" wrapText="1"/>
      <protection/>
    </xf>
    <xf numFmtId="0" fontId="6" fillId="9" borderId="20" xfId="34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34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34" applyFont="1" applyFill="1" applyBorder="1" applyAlignment="1" applyProtection="1">
      <alignment horizontal="center" vertical="center" wrapText="1"/>
      <protection/>
    </xf>
    <xf numFmtId="0" fontId="8" fillId="9" borderId="29" xfId="34" applyFont="1" applyFill="1" applyBorder="1" applyAlignment="1" applyProtection="1">
      <alignment horizontal="center" vertical="center" wrapText="1"/>
      <protection/>
    </xf>
    <xf numFmtId="0" fontId="8" fillId="9" borderId="27" xfId="34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58" fillId="34" borderId="16" xfId="0" applyFont="1" applyFill="1" applyBorder="1" applyAlignment="1">
      <alignment horizontal="left" vertical="center" wrapText="1" indent="1"/>
    </xf>
    <xf numFmtId="3" fontId="58" fillId="0" borderId="16" xfId="0" applyNumberFormat="1" applyFont="1" applyFill="1" applyBorder="1" applyAlignment="1" applyProtection="1">
      <alignment vertical="center"/>
      <protection locked="0"/>
    </xf>
    <xf numFmtId="0" fontId="58" fillId="0" borderId="16" xfId="0" applyNumberFormat="1" applyFont="1" applyFill="1" applyBorder="1" applyAlignment="1" applyProtection="1">
      <alignment vertical="center" wrapText="1"/>
      <protection locked="0"/>
    </xf>
    <xf numFmtId="0" fontId="61" fillId="9" borderId="11" xfId="33" applyFont="1" applyFill="1" applyBorder="1" applyAlignment="1" applyProtection="1">
      <alignment horizontal="center" vertical="top" wrapText="1"/>
      <protection/>
    </xf>
    <xf numFmtId="0" fontId="61" fillId="9" borderId="31" xfId="33" applyFont="1" applyFill="1" applyBorder="1" applyAlignment="1" applyProtection="1">
      <alignment horizontal="center" vertical="top" wrapText="1"/>
      <protection/>
    </xf>
    <xf numFmtId="0" fontId="61" fillId="9" borderId="32" xfId="33" applyFont="1" applyFill="1" applyBorder="1" applyAlignment="1" applyProtection="1">
      <alignment horizontal="center" vertical="top" wrapText="1"/>
      <protection/>
    </xf>
    <xf numFmtId="0" fontId="8" fillId="9" borderId="33" xfId="34" applyFont="1" applyFill="1" applyBorder="1" applyAlignment="1" applyProtection="1">
      <alignment horizontal="center" vertical="center" wrapText="1"/>
      <protection/>
    </xf>
    <xf numFmtId="0" fontId="8" fillId="9" borderId="34" xfId="34" applyFont="1" applyFill="1" applyBorder="1" applyAlignment="1" applyProtection="1">
      <alignment horizontal="center" vertical="center" wrapText="1"/>
      <protection/>
    </xf>
    <xf numFmtId="0" fontId="8" fillId="9" borderId="35" xfId="34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33" applyFont="1" applyFill="1" applyBorder="1" applyAlignment="1" applyProtection="1">
      <alignment horizontal="center" vertical="top" wrapText="1"/>
      <protection/>
    </xf>
    <xf numFmtId="0" fontId="6" fillId="9" borderId="33" xfId="34" applyFont="1" applyFill="1" applyBorder="1" applyAlignment="1" applyProtection="1">
      <alignment horizontal="center" vertical="center" wrapText="1"/>
      <protection/>
    </xf>
    <xf numFmtId="0" fontId="6" fillId="9" borderId="34" xfId="34" applyFont="1" applyFill="1" applyBorder="1" applyAlignment="1" applyProtection="1">
      <alignment horizontal="center" vertical="center" wrapText="1"/>
      <protection/>
    </xf>
    <xf numFmtId="0" fontId="6" fillId="9" borderId="46" xfId="34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G20" sqref="G20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64</v>
      </c>
      <c r="E1" s="17"/>
      <c r="F1" s="17"/>
      <c r="G1" s="17"/>
    </row>
    <row r="2" spans="1:7" ht="49.5" customHeight="1">
      <c r="A2" s="74" t="s">
        <v>22</v>
      </c>
      <c r="B2" s="75"/>
      <c r="C2" s="75"/>
      <c r="D2" s="75"/>
      <c r="E2" s="75"/>
      <c r="F2" s="75"/>
      <c r="G2" s="76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0" t="s">
        <v>68</v>
      </c>
      <c r="B4" s="81"/>
      <c r="C4" s="82"/>
      <c r="D4" s="18" t="s">
        <v>69</v>
      </c>
      <c r="E4" s="18" t="s">
        <v>74</v>
      </c>
      <c r="F4" s="3"/>
      <c r="G4" s="9"/>
    </row>
    <row r="5" spans="1:7" ht="18.75" customHeight="1" thickBot="1">
      <c r="A5" s="83" t="s">
        <v>25</v>
      </c>
      <c r="B5" s="84"/>
      <c r="C5" s="85"/>
      <c r="D5" s="10"/>
      <c r="E5" s="10"/>
      <c r="F5" s="10"/>
      <c r="G5" s="11"/>
    </row>
    <row r="6" spans="1:7" ht="26.25" customHeight="1">
      <c r="A6" s="6"/>
      <c r="B6" s="77" t="s">
        <v>21</v>
      </c>
      <c r="C6" s="78"/>
      <c r="D6" s="78"/>
      <c r="E6" s="78"/>
      <c r="F6" s="78"/>
      <c r="G6" s="79"/>
    </row>
    <row r="7" spans="1:7" ht="47.25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0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0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">
      <c r="A10" s="39" t="s">
        <v>2</v>
      </c>
      <c r="B10" s="52">
        <f>'Ведомствени разходи'!B10+'Администрирани разходи'!B10+'ПРБ неприлагащи прогр. бюджет'!B10</f>
        <v>0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">
      <c r="A11" s="39" t="s">
        <v>3</v>
      </c>
      <c r="B11" s="52">
        <f>'Ведомствени разходи'!B11+'Администрирани разходи'!B11+'ПРБ неприлагащи прогр. бюджет'!B11</f>
        <v>0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">
      <c r="A12" s="38" t="s">
        <v>4</v>
      </c>
      <c r="B12" s="53">
        <f>'Ведомствени разходи'!B12+'Администрирани разходи'!B12+'ПРБ неприлагащи прогр. бюджет'!B12</f>
        <v>121.8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0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">
      <c r="A18" s="38" t="s">
        <v>32</v>
      </c>
      <c r="B18" s="53">
        <f>'Ведомствени разходи'!B18+'Администрирани разходи'!B18+'ПРБ неприлагащи прогр. бюджет'!B18</f>
        <v>0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5.75" thickBot="1">
      <c r="A24" s="40" t="s">
        <v>26</v>
      </c>
      <c r="B24" s="55">
        <f aca="true" t="shared" si="2" ref="B24:G24">+B8+B12+B13+B15+B17+B18+B19+B20+B21</f>
        <v>121.8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17" activePane="bottomRight" state="frozen"/>
      <selection pane="topLeft" activeCell="A1" sqref="A1"/>
      <selection pane="topRight" activeCell="I1" sqref="I1"/>
      <selection pane="bottomLeft" activeCell="A8" sqref="A8"/>
      <selection pane="bottomRight" activeCell="D27" sqref="D27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4" t="s">
        <v>27</v>
      </c>
      <c r="B2" s="75"/>
      <c r="C2" s="75"/>
      <c r="D2" s="75"/>
      <c r="E2" s="75"/>
      <c r="F2" s="75"/>
      <c r="G2" s="76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6" t="str">
        <f>IF(ISBLANK(ОБЩО!A4),"",ОБЩО!A4)</f>
        <v>НВУ "ВАСИЛ ЛЕВСКИ" ГР. ВЕЛИКО ТЪРНОВО</v>
      </c>
      <c r="B4" s="87">
        <f>IF(ISBLANK(ОБЩО!B4),"",ОБЩО!B4)</f>
      </c>
      <c r="C4" s="88">
        <f>IF(ISBLANK(ОБЩО!C4),"",ОБЩО!C4)</f>
      </c>
      <c r="D4" s="19" t="str">
        <f>IF(ISBLANK(ОБЩО!D4),"",ОБЩО!D4)</f>
        <v>1.1.2021г.</v>
      </c>
      <c r="E4" s="19" t="str">
        <f>IF(ISBLANK(ОБЩО!E4),"",ОБЩО!E4)</f>
        <v>31.03.2021г.</v>
      </c>
      <c r="F4" s="5"/>
      <c r="G4" s="9"/>
    </row>
    <row r="5" spans="1:7" ht="18.75" customHeight="1" thickBot="1">
      <c r="A5" s="83" t="s">
        <v>25</v>
      </c>
      <c r="B5" s="84"/>
      <c r="C5" s="85"/>
      <c r="D5" s="10"/>
      <c r="E5" s="10"/>
      <c r="F5" s="10"/>
      <c r="G5" s="11"/>
    </row>
    <row r="6" spans="1:7" ht="26.25" customHeight="1">
      <c r="A6" s="6"/>
      <c r="B6" s="77" t="s">
        <v>21</v>
      </c>
      <c r="C6" s="78"/>
      <c r="D6" s="78"/>
      <c r="E6" s="78"/>
      <c r="F6" s="78"/>
      <c r="G6" s="79"/>
    </row>
    <row r="7" spans="1:7" ht="47.25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">
      <c r="A10" s="39" t="s">
        <v>2</v>
      </c>
      <c r="B10" s="56"/>
      <c r="C10" s="56"/>
      <c r="D10" s="56"/>
      <c r="E10" s="56"/>
      <c r="F10" s="56"/>
      <c r="G10" s="56"/>
    </row>
    <row r="11" spans="1:7" ht="15">
      <c r="A11" s="39" t="s">
        <v>3</v>
      </c>
      <c r="B11" s="56"/>
      <c r="C11" s="56"/>
      <c r="D11" s="56"/>
      <c r="E11" s="56"/>
      <c r="F11" s="56"/>
      <c r="G11" s="56"/>
    </row>
    <row r="12" spans="1:7" ht="15">
      <c r="A12" s="38" t="s">
        <v>4</v>
      </c>
      <c r="B12" s="57"/>
      <c r="C12" s="57"/>
      <c r="D12" s="57"/>
      <c r="E12" s="57"/>
      <c r="F12" s="57"/>
      <c r="G12" s="57"/>
    </row>
    <row r="13" spans="1:7" ht="1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">
      <c r="A14" s="39" t="s">
        <v>6</v>
      </c>
      <c r="B14" s="58"/>
      <c r="C14" s="58"/>
      <c r="D14" s="58"/>
      <c r="E14" s="58"/>
      <c r="F14" s="58"/>
      <c r="G14" s="58"/>
    </row>
    <row r="15" spans="1:7" ht="1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">
      <c r="A16" s="39" t="s">
        <v>8</v>
      </c>
      <c r="B16" s="58"/>
      <c r="C16" s="58"/>
      <c r="D16" s="58"/>
      <c r="E16" s="58"/>
      <c r="F16" s="58"/>
      <c r="G16" s="58"/>
    </row>
    <row r="17" spans="1:7" ht="15">
      <c r="A17" s="38" t="s">
        <v>9</v>
      </c>
      <c r="B17" s="57"/>
      <c r="C17" s="57"/>
      <c r="D17" s="57"/>
      <c r="E17" s="57"/>
      <c r="F17" s="57"/>
      <c r="G17" s="57"/>
    </row>
    <row r="18" spans="1:7" ht="15">
      <c r="A18" s="38" t="s">
        <v>32</v>
      </c>
      <c r="B18" s="57"/>
      <c r="C18" s="57"/>
      <c r="D18" s="57"/>
      <c r="E18" s="57"/>
      <c r="F18" s="57"/>
      <c r="G18" s="57"/>
    </row>
    <row r="19" spans="1:7" ht="15">
      <c r="A19" s="38" t="s">
        <v>10</v>
      </c>
      <c r="B19" s="57"/>
      <c r="C19" s="57"/>
      <c r="D19" s="57"/>
      <c r="E19" s="57"/>
      <c r="F19" s="57"/>
      <c r="G19" s="57"/>
    </row>
    <row r="20" spans="1:7" ht="15">
      <c r="A20" s="38" t="s">
        <v>11</v>
      </c>
      <c r="B20" s="57"/>
      <c r="C20" s="57"/>
      <c r="D20" s="57"/>
      <c r="E20" s="57"/>
      <c r="F20" s="57"/>
      <c r="G20" s="57"/>
    </row>
    <row r="21" spans="1:7" ht="1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">
      <c r="A23" s="39" t="s">
        <v>14</v>
      </c>
      <c r="B23" s="58"/>
      <c r="C23" s="58"/>
      <c r="D23" s="58"/>
      <c r="E23" s="58"/>
      <c r="F23" s="58"/>
      <c r="G23" s="58"/>
    </row>
    <row r="24" spans="1:7" ht="15.7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17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28" sqref="E2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4" t="s">
        <v>31</v>
      </c>
      <c r="B2" s="75"/>
      <c r="C2" s="75"/>
      <c r="D2" s="75"/>
      <c r="E2" s="75"/>
      <c r="F2" s="75"/>
      <c r="G2" s="76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6" t="str">
        <f>IF(ISBLANK(ОБЩО!A4),"",ОБЩО!A4)</f>
        <v>НВУ "ВАСИЛ ЛЕВСКИ" ГР. ВЕЛИКО ТЪРНОВО</v>
      </c>
      <c r="B4" s="87">
        <f>IF(ISBLANK(ОБЩО!B4),"",ОБЩО!B4)</f>
      </c>
      <c r="C4" s="88">
        <f>IF(ISBLANK(ОБЩО!C4),"",ОБЩО!C4)</f>
      </c>
      <c r="D4" s="19" t="str">
        <f>IF(ISBLANK(ОБЩО!D4),"",ОБЩО!D4)</f>
        <v>1.1.2021г.</v>
      </c>
      <c r="E4" s="19" t="str">
        <f>IF(ISBLANK(ОБЩО!E4),"",ОБЩО!E4)</f>
        <v>31.03.2021г.</v>
      </c>
      <c r="F4" s="5"/>
      <c r="G4" s="9"/>
    </row>
    <row r="5" spans="1:7" ht="18.75" customHeight="1" thickBot="1">
      <c r="A5" s="89" t="s">
        <v>25</v>
      </c>
      <c r="B5" s="90"/>
      <c r="C5" s="91"/>
      <c r="D5" s="10"/>
      <c r="E5" s="10"/>
      <c r="F5" s="10"/>
      <c r="G5" s="11"/>
    </row>
    <row r="6" spans="1:7" ht="26.25" customHeight="1">
      <c r="A6" s="6"/>
      <c r="B6" s="77" t="s">
        <v>21</v>
      </c>
      <c r="C6" s="78"/>
      <c r="D6" s="78"/>
      <c r="E6" s="78"/>
      <c r="F6" s="78"/>
      <c r="G6" s="79"/>
    </row>
    <row r="7" spans="1:7" ht="47.25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">
      <c r="A10" s="39" t="s">
        <v>2</v>
      </c>
      <c r="B10" s="56"/>
      <c r="C10" s="56"/>
      <c r="D10" s="56"/>
      <c r="E10" s="56"/>
      <c r="F10" s="56"/>
      <c r="G10" s="56"/>
    </row>
    <row r="11" spans="1:7" ht="15">
      <c r="A11" s="39" t="s">
        <v>3</v>
      </c>
      <c r="B11" s="56"/>
      <c r="C11" s="56"/>
      <c r="D11" s="56"/>
      <c r="E11" s="56"/>
      <c r="F11" s="56"/>
      <c r="G11" s="56"/>
    </row>
    <row r="12" spans="1:7" ht="15">
      <c r="A12" s="38" t="s">
        <v>4</v>
      </c>
      <c r="B12" s="57"/>
      <c r="C12" s="57"/>
      <c r="D12" s="57"/>
      <c r="E12" s="57"/>
      <c r="F12" s="57"/>
      <c r="G12" s="57"/>
    </row>
    <row r="13" spans="1:7" ht="1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">
      <c r="A14" s="39" t="s">
        <v>6</v>
      </c>
      <c r="B14" s="58"/>
      <c r="C14" s="58"/>
      <c r="D14" s="58"/>
      <c r="E14" s="58"/>
      <c r="F14" s="58"/>
      <c r="G14" s="58"/>
    </row>
    <row r="15" spans="1:7" ht="1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">
      <c r="A16" s="39" t="s">
        <v>8</v>
      </c>
      <c r="B16" s="58"/>
      <c r="C16" s="58"/>
      <c r="D16" s="58"/>
      <c r="E16" s="58"/>
      <c r="F16" s="58"/>
      <c r="G16" s="58"/>
    </row>
    <row r="17" spans="1:7" ht="15">
      <c r="A17" s="38" t="s">
        <v>9</v>
      </c>
      <c r="B17" s="57"/>
      <c r="C17" s="57"/>
      <c r="D17" s="57"/>
      <c r="E17" s="57"/>
      <c r="F17" s="57"/>
      <c r="G17" s="57"/>
    </row>
    <row r="18" spans="1:7" ht="15">
      <c r="A18" s="38" t="s">
        <v>32</v>
      </c>
      <c r="B18" s="57"/>
      <c r="C18" s="57"/>
      <c r="D18" s="57"/>
      <c r="E18" s="57"/>
      <c r="F18" s="57"/>
      <c r="G18" s="57"/>
    </row>
    <row r="19" spans="1:7" ht="15">
      <c r="A19" s="38" t="s">
        <v>10</v>
      </c>
      <c r="B19" s="57"/>
      <c r="C19" s="57"/>
      <c r="D19" s="57"/>
      <c r="E19" s="57"/>
      <c r="F19" s="57"/>
      <c r="G19" s="57"/>
    </row>
    <row r="20" spans="1:7" ht="15">
      <c r="A20" s="38" t="s">
        <v>11</v>
      </c>
      <c r="B20" s="57"/>
      <c r="C20" s="57"/>
      <c r="D20" s="57"/>
      <c r="E20" s="57"/>
      <c r="F20" s="57"/>
      <c r="G20" s="57"/>
    </row>
    <row r="21" spans="1:7" ht="1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">
      <c r="A23" s="39" t="s">
        <v>14</v>
      </c>
      <c r="B23" s="58"/>
      <c r="C23" s="58"/>
      <c r="D23" s="58"/>
      <c r="E23" s="58"/>
      <c r="F23" s="58"/>
      <c r="G23" s="58"/>
    </row>
    <row r="24" spans="1:7" ht="15.7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tabSelected="1" view="pageBreakPreview" zoomScale="60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3" sqref="B13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4" t="s">
        <v>22</v>
      </c>
      <c r="B2" s="75"/>
      <c r="C2" s="75"/>
      <c r="D2" s="75"/>
      <c r="E2" s="75"/>
      <c r="F2" s="75"/>
      <c r="G2" s="76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6" t="str">
        <f>IF(ISBLANK(ОБЩО!A4),"",ОБЩО!A4)</f>
        <v>НВУ "ВАСИЛ ЛЕВСКИ" ГР. ВЕЛИКО ТЪРНОВО</v>
      </c>
      <c r="B4" s="87">
        <f>IF(ISBLANK(ОБЩО!B4),"",ОБЩО!B4)</f>
      </c>
      <c r="C4" s="88">
        <f>IF(ISBLANK(ОБЩО!C4),"",ОБЩО!C4)</f>
      </c>
      <c r="D4" s="19" t="str">
        <f>IF(ISBLANK(ОБЩО!D4),"",ОБЩО!D4)</f>
        <v>1.1.2021г.</v>
      </c>
      <c r="E4" s="19" t="str">
        <f>IF(ISBLANK(ОБЩО!E4),"",ОБЩО!E4)</f>
        <v>31.03.2021г.</v>
      </c>
      <c r="F4" s="5"/>
      <c r="G4" s="9"/>
    </row>
    <row r="5" spans="1:7" ht="18.75" customHeight="1" thickBot="1">
      <c r="A5" s="83" t="s">
        <v>25</v>
      </c>
      <c r="B5" s="84"/>
      <c r="C5" s="85"/>
      <c r="D5" s="10"/>
      <c r="E5" s="10"/>
      <c r="F5" s="10"/>
      <c r="G5" s="11"/>
    </row>
    <row r="6" spans="1:7" ht="26.25" customHeight="1">
      <c r="A6" s="6"/>
      <c r="B6" s="77" t="s">
        <v>21</v>
      </c>
      <c r="C6" s="78"/>
      <c r="D6" s="78"/>
      <c r="E6" s="78"/>
      <c r="F6" s="78"/>
      <c r="G6" s="79"/>
    </row>
    <row r="7" spans="1:7" ht="47.25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">
      <c r="A10" s="39" t="s">
        <v>2</v>
      </c>
      <c r="B10" s="56"/>
      <c r="C10" s="56"/>
      <c r="D10" s="56"/>
      <c r="E10" s="56"/>
      <c r="F10" s="56"/>
      <c r="G10" s="56"/>
    </row>
    <row r="11" spans="1:7" ht="15">
      <c r="A11" s="39" t="s">
        <v>3</v>
      </c>
      <c r="B11" s="56"/>
      <c r="C11" s="56"/>
      <c r="D11" s="56"/>
      <c r="E11" s="56"/>
      <c r="F11" s="56"/>
      <c r="G11" s="56"/>
    </row>
    <row r="12" spans="1:7" ht="15">
      <c r="A12" s="38" t="s">
        <v>4</v>
      </c>
      <c r="B12" s="57">
        <v>121.8</v>
      </c>
      <c r="C12" s="57"/>
      <c r="D12" s="57"/>
      <c r="E12" s="57"/>
      <c r="F12" s="57"/>
      <c r="G12" s="57"/>
    </row>
    <row r="13" spans="1:7" ht="1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">
      <c r="A14" s="39" t="s">
        <v>6</v>
      </c>
      <c r="B14" s="58"/>
      <c r="C14" s="58"/>
      <c r="D14" s="58"/>
      <c r="E14" s="58"/>
      <c r="F14" s="58"/>
      <c r="G14" s="58"/>
    </row>
    <row r="15" spans="1:7" ht="1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">
      <c r="A16" s="39" t="s">
        <v>8</v>
      </c>
      <c r="B16" s="58"/>
      <c r="C16" s="58"/>
      <c r="D16" s="58"/>
      <c r="E16" s="58"/>
      <c r="F16" s="58"/>
      <c r="G16" s="58"/>
    </row>
    <row r="17" spans="1:7" ht="15">
      <c r="A17" s="38" t="s">
        <v>9</v>
      </c>
      <c r="B17" s="57"/>
      <c r="C17" s="57"/>
      <c r="D17" s="57"/>
      <c r="E17" s="57"/>
      <c r="F17" s="57"/>
      <c r="G17" s="57"/>
    </row>
    <row r="18" spans="1:7" ht="15">
      <c r="A18" s="38" t="s">
        <v>32</v>
      </c>
      <c r="B18" s="57"/>
      <c r="C18" s="57"/>
      <c r="D18" s="57"/>
      <c r="E18" s="57"/>
      <c r="F18" s="57"/>
      <c r="G18" s="57"/>
    </row>
    <row r="19" spans="1:7" ht="15">
      <c r="A19" s="38" t="s">
        <v>10</v>
      </c>
      <c r="B19" s="57"/>
      <c r="C19" s="57"/>
      <c r="D19" s="57"/>
      <c r="E19" s="57"/>
      <c r="F19" s="57"/>
      <c r="G19" s="57"/>
    </row>
    <row r="20" spans="1:7" ht="15">
      <c r="A20" s="38" t="s">
        <v>11</v>
      </c>
      <c r="B20" s="57"/>
      <c r="C20" s="57"/>
      <c r="D20" s="57"/>
      <c r="E20" s="57"/>
      <c r="F20" s="57"/>
      <c r="G20" s="57"/>
    </row>
    <row r="21" spans="1:7" ht="1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">
      <c r="A23" s="39" t="s">
        <v>14</v>
      </c>
      <c r="B23" s="58"/>
      <c r="C23" s="58"/>
      <c r="D23" s="58"/>
      <c r="E23" s="58"/>
      <c r="F23" s="58"/>
      <c r="G23" s="58"/>
    </row>
    <row r="24" spans="1:7" ht="15.75" thickBot="1">
      <c r="A24" s="40" t="s">
        <v>26</v>
      </c>
      <c r="B24" s="55">
        <f aca="true" t="shared" si="2" ref="B24:G24">+B8+B12+B13+B15+B17+B18+B19+B20+B21</f>
        <v>121.8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8"/>
  <sheetViews>
    <sheetView view="pageBreakPreview" zoomScale="60" zoomScalePageLayoutView="0" workbookViewId="0" topLeftCell="A1">
      <pane xSplit="2" ySplit="8" topLeftCell="C4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43" sqref="C43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4" t="s">
        <v>63</v>
      </c>
      <c r="C2" s="75"/>
      <c r="D2" s="75"/>
      <c r="E2" s="75"/>
      <c r="F2" s="92"/>
      <c r="G2" s="69">
        <f>IF(SUM(G12:G50)=0,"","Добавена е нова мярка!")</f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6" t="str">
        <f>IF(ISBLANK(ОБЩО!A4),"",ОБЩО!A4)</f>
        <v>НВУ "ВАСИЛ ЛЕВСКИ" ГР. ВЕЛИКО ТЪРНОВО</v>
      </c>
      <c r="C4" s="87">
        <f>IF(ISBLANK(ОБЩО!B4),"",ОБЩО!B4)</f>
      </c>
      <c r="D4" s="88">
        <f>IF(ISBLANK(ОБЩО!C4),"",ОБЩО!C4)</f>
      </c>
      <c r="E4" s="19" t="str">
        <f>IF(ISBLANK(ОБЩО!D4),"",ОБЩО!D4)</f>
        <v>1.1.2021г.</v>
      </c>
      <c r="F4" s="22" t="str">
        <f>IF(ISBLANK(ОБЩО!E4),"",ОБЩО!E4)</f>
        <v>31.03.2021г.</v>
      </c>
    </row>
    <row r="5" spans="1:6" ht="18.75" customHeight="1" thickBot="1">
      <c r="A5" s="70">
        <v>1</v>
      </c>
      <c r="B5" s="89" t="s">
        <v>25</v>
      </c>
      <c r="C5" s="90"/>
      <c r="D5" s="91"/>
      <c r="E5" s="10"/>
      <c r="F5" s="23"/>
    </row>
    <row r="6" spans="1:6" ht="26.25" customHeight="1">
      <c r="A6" s="70">
        <v>1</v>
      </c>
      <c r="B6" s="6"/>
      <c r="C6" s="93" t="s">
        <v>21</v>
      </c>
      <c r="D6" s="94"/>
      <c r="E6" s="94"/>
      <c r="F6" s="95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7.2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122</v>
      </c>
      <c r="E9" s="47">
        <f>E11+E26+E35</f>
        <v>0</v>
      </c>
      <c r="F9" s="59">
        <f>F11+F26+F35</f>
        <v>0</v>
      </c>
    </row>
    <row r="10" spans="1:6" ht="15">
      <c r="A10" s="70">
        <v>1</v>
      </c>
      <c r="B10" s="34"/>
      <c r="C10" s="47"/>
      <c r="D10" s="60">
        <f>ОБЩО!B24-Мерки!D9</f>
        <v>-0.20000000000000284</v>
      </c>
      <c r="E10" s="60">
        <f>ОБЩО!C24-Мерки!E9</f>
        <v>0</v>
      </c>
      <c r="F10" s="61">
        <f>SUM(ОБЩО!D24:G24)-Мерки!F9</f>
        <v>0</v>
      </c>
    </row>
    <row r="11" spans="1:6" ht="1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0.7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6.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0.7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0.7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2.25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0.7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">
      <c r="A26" s="70">
        <f t="shared" si="0"/>
        <v>0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0</v>
      </c>
    </row>
    <row r="27" spans="1:6" ht="1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6.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15">
      <c r="A30" s="70">
        <f t="shared" si="0"/>
        <v>0</v>
      </c>
      <c r="B30" s="28"/>
      <c r="C30" s="46"/>
      <c r="D30" s="65"/>
      <c r="E30" s="65"/>
      <c r="F30" s="66"/>
      <c r="G30">
        <f>IF(ABS(MAX(D30:F30))+ABS(MIN(D30:F30))=0,0,1)</f>
        <v>0</v>
      </c>
    </row>
    <row r="31" spans="1:7" ht="1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6.5">
      <c r="A35" s="70">
        <f t="shared" si="0"/>
        <v>1</v>
      </c>
      <c r="B35" s="37" t="s">
        <v>49</v>
      </c>
      <c r="C35" s="47"/>
      <c r="D35" s="47">
        <f>SUM(D36:D50)</f>
        <v>122</v>
      </c>
      <c r="E35" s="47">
        <f>SUM(E36:E50)</f>
        <v>0</v>
      </c>
      <c r="F35" s="62">
        <f>SUM(F36:F50)</f>
        <v>0</v>
      </c>
    </row>
    <row r="36" spans="1:6" s="2" customFormat="1" ht="62.25">
      <c r="A36" s="70">
        <f t="shared" si="0"/>
        <v>0</v>
      </c>
      <c r="B36" s="27" t="s">
        <v>53</v>
      </c>
      <c r="C36" s="46"/>
      <c r="D36" s="63"/>
      <c r="E36" s="63"/>
      <c r="F36" s="64"/>
    </row>
    <row r="37" spans="1:6" s="2" customFormat="1" ht="30.75">
      <c r="A37" s="70">
        <f t="shared" si="0"/>
        <v>0</v>
      </c>
      <c r="B37" s="27" t="s">
        <v>54</v>
      </c>
      <c r="C37" s="46"/>
      <c r="D37" s="63"/>
      <c r="E37" s="63"/>
      <c r="F37" s="64"/>
    </row>
    <row r="38" spans="1:6" s="2" customFormat="1" ht="62.25">
      <c r="A38" s="70">
        <f t="shared" si="0"/>
        <v>0</v>
      </c>
      <c r="B38" s="27" t="s">
        <v>55</v>
      </c>
      <c r="C38" s="46"/>
      <c r="D38" s="63"/>
      <c r="E38" s="63"/>
      <c r="F38" s="64"/>
    </row>
    <row r="39" spans="1:6" s="2" customFormat="1" ht="78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">
      <c r="A41" s="70">
        <f t="shared" si="0"/>
        <v>0</v>
      </c>
      <c r="B41" s="27" t="s">
        <v>67</v>
      </c>
      <c r="C41" s="46"/>
      <c r="D41" s="63"/>
      <c r="E41" s="63"/>
      <c r="F41" s="64"/>
    </row>
    <row r="42" spans="1:6" s="2" customFormat="1" ht="30.75">
      <c r="A42" s="70">
        <f t="shared" si="0"/>
        <v>0</v>
      </c>
      <c r="B42" s="27" t="s">
        <v>58</v>
      </c>
      <c r="C42" s="46"/>
      <c r="D42" s="63"/>
      <c r="E42" s="63"/>
      <c r="F42" s="64"/>
    </row>
    <row r="43" spans="1:6" s="2" customFormat="1" ht="405" customHeight="1">
      <c r="A43" s="70">
        <f t="shared" si="0"/>
        <v>1</v>
      </c>
      <c r="B43" s="71" t="s">
        <v>59</v>
      </c>
      <c r="C43" s="73" t="s">
        <v>75</v>
      </c>
      <c r="D43" s="72">
        <v>122</v>
      </c>
      <c r="E43" s="63"/>
      <c r="F43" s="64"/>
    </row>
    <row r="44" spans="1:6" s="2" customFormat="1" ht="30.75">
      <c r="A44" s="70">
        <f t="shared" si="0"/>
        <v>0</v>
      </c>
      <c r="B44" s="27" t="s">
        <v>60</v>
      </c>
      <c r="C44" s="46"/>
      <c r="D44" s="63"/>
      <c r="E44" s="63"/>
      <c r="F44" s="64"/>
    </row>
    <row r="45" spans="1:6" s="2" customFormat="1" ht="30.75">
      <c r="A45" s="70">
        <f t="shared" si="0"/>
        <v>0</v>
      </c>
      <c r="B45" s="27" t="s">
        <v>61</v>
      </c>
      <c r="C45" s="46"/>
      <c r="D45" s="63"/>
      <c r="E45" s="63"/>
      <c r="F45" s="64"/>
    </row>
    <row r="46" spans="1:7" s="2" customFormat="1" ht="1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5.7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4.25">
      <c r="A51" s="70">
        <v>1</v>
      </c>
    </row>
    <row r="52" spans="1:2" ht="15">
      <c r="A52" s="70">
        <v>1</v>
      </c>
      <c r="B52" s="16" t="s">
        <v>62</v>
      </c>
    </row>
    <row r="53" spans="1:2" ht="15">
      <c r="A53" s="70">
        <v>1</v>
      </c>
      <c r="B53" s="16" t="s">
        <v>66</v>
      </c>
    </row>
    <row r="54" spans="1:2" ht="15">
      <c r="A54" s="70">
        <v>1</v>
      </c>
      <c r="B54" s="16" t="s">
        <v>65</v>
      </c>
    </row>
    <row r="55" ht="14.25">
      <c r="D55" t="s">
        <v>70</v>
      </c>
    </row>
    <row r="56" ht="14.25">
      <c r="D56" t="s">
        <v>71</v>
      </c>
    </row>
    <row r="57" ht="14.25">
      <c r="D57" t="s">
        <v>72</v>
      </c>
    </row>
    <row r="58" ht="14.25">
      <c r="D58" t="s">
        <v>73</v>
      </c>
    </row>
  </sheetData>
  <sheetProtection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60" r:id="rId1"/>
  <headerFooter>
    <oddHeader>&amp;R&amp;P</oddHeader>
  </headerFooter>
  <rowBreaks count="1" manualBreakCount="1">
    <brk id="37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Росица Фидинска</cp:lastModifiedBy>
  <cp:lastPrinted>2021-04-07T08:55:35Z</cp:lastPrinted>
  <dcterms:created xsi:type="dcterms:W3CDTF">2020-04-28T14:17:25Z</dcterms:created>
  <dcterms:modified xsi:type="dcterms:W3CDTF">2021-04-07T08:56:08Z</dcterms:modified>
  <cp:category/>
  <cp:version/>
  <cp:contentType/>
  <cp:contentStatus/>
</cp:coreProperties>
</file>