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NVU\za_kachvane\KONPI\"/>
    </mc:Choice>
  </mc:AlternateContent>
  <xr:revisionPtr revIDLastSave="0" documentId="8_{DBC54CE4-EB67-4804-816D-605C6F16D32B}" xr6:coauthVersionLast="47" xr6:coauthVersionMax="47" xr10:uidLastSave="{00000000-0000-0000-0000-000000000000}"/>
  <workbookProtection workbookPassword="C638" lockStructure="1"/>
  <bookViews>
    <workbookView xWindow="-120" yWindow="-120" windowWidth="20730" windowHeight="1116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<sst xmlns="http://schemas.openxmlformats.org/spreadsheetml/2006/main" count="200" uniqueCount="140">
  <si>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</si>
  <si>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</si>
  <si>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</si>
  <si>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</si>
  <si>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</si>
  <si>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</si>
  <si>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</si>
  <si>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</si>
  <si>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</si>
  <si>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</si>
  <si>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</si>
  <si>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</si>
  <si>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</si>
  <si>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</si>
  <si>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</si>
  <si>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</si>
  <si>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</si>
  <si>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</si>
  <si>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</si>
  <si>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</si>
  <si>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</si>
  <si>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</si>
  <si>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</si>
  <si>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</si>
  <si>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</si>
  <si>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</si>
  <si>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</si>
  <si>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</si>
  <si>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</si>
  <si>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</si>
  <si>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</si>
  <si>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</si>
  <si>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</si>
  <si>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</si>
  <si>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</si>
  <si>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</si>
  <si>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</si>
  <si>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</si>
  <si>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</si>
  <si>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</si>
  <si>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</si>
  <si>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</si>
  <si>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</si>
  <si>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</si>
  <si>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</si>
  <si>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</si>
  <si>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</si>
  <si>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</si>
  <si>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</si>
  <si>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</si>
  <si>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</si>
  <si>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</si>
  <si>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</si>
  <si>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</si>
  <si>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</si>
  <si>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</si>
  <si>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</si>
  <si>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</si>
  <si>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</si>
  <si>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</si>
  <si>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</si>
  <si>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</si>
  <si>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</si>
  <si>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</si>
  <si>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</si>
  <si>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</si>
  <si>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</si>
  <si>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</si>
  <si>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</si>
  <si>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</si>
  <si>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</si>
  <si>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</si>
  <si>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</si>
  <si>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</si>
  <si>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</si>
  <si>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</si>
  <si>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</si>
  <si>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</si>
  <si>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</si>
  <si>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</si>
  <si>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</si>
  <si>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</si>
  <si>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</si>
  <si>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</si>
  <si>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</si>
  <si>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</si>
  <si>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</si>
  <si>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</si>
  <si>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</si>
  <si>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</si>
  <si>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</si>
  <si>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</si>
  <si>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</si>
  <si>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</si>
  <si>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</si>
  <si>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</si>
  <si>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</si>
  <si>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</si>
  <si>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</si>
  <si>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</si>
  <si>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</si>
  <si>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</si>
  <si>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</si>
  <si>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</si>
  <si>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</si>
  <si>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</si>
  <si>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</si>
  <si>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</si>
  <si>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</si>
  <si>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</si>
  <si>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</si>
  <si>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</si>
  <si>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</si>
  <si>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</si>
  <si>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</si>
  <si>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</si>
  <si>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</si>
  <si>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</si>
  <si>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</si>
  <si>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</si>
  <si>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</si>
  <si>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</si>
  <si>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</si>
  <si>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</si>
  <si>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</si>
  <si>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</si>
  <si>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</si>
  <si>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</si>
  <si>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</si>
  <si>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</si>
  <si>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</si>
  <si>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</si>
  <si>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</si>
  <si>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</si>
  <si>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Ваня Кирилова Смоличка</t>
  </si>
  <si>
    <t>НВУ "Васил Левски" гр. Велико Търново</t>
  </si>
  <si>
    <t>старши експерт</t>
  </si>
  <si>
    <t>21.07.2023 г.</t>
  </si>
  <si>
    <t>5483F636</t>
  </si>
  <si>
    <t>83XXXXXX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</si>
</sst>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7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9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/>
    <xf numFmtId="49" fontId="18" fillId="3" borderId="9" xfId="0" applyNumberFormat="1" applyFont="1" applyFill="1" applyBorder="1" applyAlignment="1" applyProtection="1">
      <alignment shrinkToFit="1"/>
      <protection locked="0"/>
    </xf>
    <xf numFmtId="49" fontId="18" fillId="3" borderId="11" xfId="0" applyNumberFormat="1" applyFont="1" applyFill="1" applyBorder="1" applyAlignment="1" applyProtection="1">
      <alignment shrinkToFit="1"/>
      <protection locked="0"/>
    </xf>
    <xf numFmtId="49" fontId="18" fillId="3" borderId="2" xfId="0" applyNumberFormat="1" applyFont="1" applyFill="1" applyBorder="1" applyAlignment="1" applyProtection="1">
      <alignment shrinkToFit="1"/>
      <protection locked="0"/>
    </xf>
    <xf numFmtId="0" fontId="16" fillId="3" borderId="0" xfId="0" applyFont="1" applyFill="1" applyAlignment="1">
      <alignment horizontal="left" vertical="center" wrapText="1"/>
    </xf>
    <xf numFmtId="0" fontId="13" fillId="3" borderId="0" xfId="0" applyFont="1" applyFill="1" applyBorder="1" applyAlignment="1">
      <alignment horizontal="right"/>
    </xf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13" fillId="3" borderId="0" xfId="0" applyFont="1" applyFill="1" applyAlignment="1"/>
    <xf numFmtId="0" fontId="5" fillId="3" borderId="10" xfId="0" applyFont="1" applyFill="1" applyBorder="1" applyAlignment="1">
      <alignment wrapText="1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>
      <alignment horizontal="left"/>
    </xf>
    <xf numFmtId="14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1850C57B-4910-750A-160A-BFF2BC408E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1F8BD0BD-F5F9-EB46-7163-FE2778FAE0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4A00A764-44F8-A8BF-742A-45ACABB8CD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7FB59250-3704-8523-F04D-53E52D6B5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94EB5353-3B67-A674-4A7D-9CD0ADD7C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175E5DB7-D0F5-0F8C-F137-A2CCE5A93D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A3BAE7F-783C-9E0A-9566-512E059EE9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C2BF4CD5-259B-0ED6-74D2-9B8876AC00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DAD64749-188A-D4A3-1DCD-E6DDE51A7C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16B361B2-2E5F-4ABE-0C27-8A0CB20F92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1E4EEAE3-D1DC-9347-5329-6391704347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574F31F2-8EEE-0EFA-6638-A626597D6A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2C4DF3E1-5D98-C9F3-182E-A5EBA5303F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758A81FC-08EC-A004-E14B-163F29C565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EE63D18C-20C6-EF55-5534-489F1326DE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2D489B0D-2A1F-35D5-E158-D6290BA8AD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5E4A655D-0F08-F254-53C3-3C0BBE015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4BB19485-5564-220A-0A89-F75D125E82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5400BD79-75E9-9E05-2D64-558E2D9C92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90ED113E-2A41-18CE-0BC9-CFB6FCE165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90DA682A-4A0E-10AF-FD77-42D4E68B12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B390B134-1008-DEE6-F7FB-CB4BE62C03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7123C125-3C08-FAA8-59F0-CEF3D39951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4D050DD2-E1DE-3404-D8B4-F3C7D049E3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3" dataDxfId="12">
  <autoFilter ref="A7:B9"/>
  <tableColumns count="2">
    <tableColumn id="1" name="Избор" dataDxfId="15"/>
    <tableColumn id="2" name="Знак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9" dataDxfId="8">
  <autoFilter ref="A14:B52">
    <filterColumn colId="0">
      <filters>
        <filter val="!"/>
      </filters>
    </filterColumn>
  </autoFilter>
  <tableColumns count="2">
    <tableColumn id="1" name="Код" dataDxfId="11"/>
    <tableColumn id="2" name="Наименование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5" dataDxfId="4">
  <autoFilter ref="A57:B62">
    <filterColumn colId="0">
      <filters>
        <filter val="!"/>
      </filters>
    </filterColumn>
  </autoFilter>
  <tableColumns count="2">
    <tableColumn id="1" name="Код" dataDxfId="7"/>
    <tableColumn id="2" name="Наименование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1" dataDxfId="0">
  <autoFilter ref="A67:B71">
    <filterColumn colId="0">
      <filters>
        <filter val="!"/>
      </filters>
    </filterColumn>
  </autoFilter>
  <tableColumns count="2">
    <tableColumn id="1" name="Код" dataDxfId="3"/>
    <tableColumn id="2" name="Наименование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10" zoomScale="95" zoomScaleNormal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3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134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139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135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136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138</v>
      </c>
      <c r="D25" s="94"/>
      <c r="E25" s="95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autoLine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16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53</v>
      </c>
      <c r="B1" s="111"/>
      <c r="C1" s="111"/>
      <c r="D1" s="111"/>
      <c r="E1" s="120" t="str">
        <f>TRIM(Name)</f>
        <v>Ваня Кирилова Смоличка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83XXXXXX</v>
      </c>
      <c r="N1" s="117"/>
      <c r="O1" s="25"/>
    </row>
    <row r="2" spans="1:16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26" t="s">
        <v>48</v>
      </c>
      <c r="B8" s="126"/>
      <c r="C8" s="126"/>
      <c r="D8" s="126"/>
      <c r="E8" s="126"/>
      <c r="F8" s="126"/>
      <c r="G8" s="126"/>
      <c r="H8" s="126"/>
      <c r="I8" s="27" t="s">
        <v>2</v>
      </c>
      <c r="J8" s="26"/>
      <c r="K8" s="25"/>
      <c r="L8" s="34" t="s">
        <v>42</v>
      </c>
      <c r="M8" s="104" t="s">
        <v>32</v>
      </c>
      <c r="N8" s="104"/>
      <c r="O8" s="25"/>
    </row>
    <row r="9" spans="1:16" ht="39.950000000000003" customHeight="1" x14ac:dyDescent="0.2">
      <c r="A9" s="5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56" t="str">
        <f>ROW()-ROW(Table1_1)&amp;"."</f>
        <v>1.</v>
      </c>
      <c r="B10" s="100" t="s">
        <v>132</v>
      </c>
      <c r="C10" s="101"/>
      <c r="D10" s="101"/>
      <c r="E10" s="101"/>
      <c r="F10" s="101"/>
      <c r="G10" s="101"/>
      <c r="H10" s="102"/>
      <c r="I10" s="100" t="s">
        <v>132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7" t="s">
        <v>49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4" t="s">
        <v>33</v>
      </c>
      <c r="N13" s="104"/>
      <c r="O13" s="28"/>
      <c r="P13" s="38"/>
    </row>
    <row r="14" spans="1:16" ht="39.950000000000003" customHeight="1" x14ac:dyDescent="0.2">
      <c r="A14" s="5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56" t="str">
        <f>ROW()-ROW(Table1_2)&amp;"."</f>
        <v>1.</v>
      </c>
      <c r="B15" s="100" t="s">
        <v>132</v>
      </c>
      <c r="C15" s="101"/>
      <c r="D15" s="101"/>
      <c r="E15" s="101"/>
      <c r="F15" s="101"/>
      <c r="G15" s="101"/>
      <c r="H15" s="102"/>
      <c r="I15" s="100" t="s">
        <v>132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50</v>
      </c>
      <c r="B17" s="99"/>
      <c r="C17" s="99"/>
      <c r="D17" s="99"/>
      <c r="E17" s="99"/>
      <c r="F17" s="99"/>
      <c r="G17" s="99"/>
      <c r="H17" s="99"/>
      <c r="I17" s="27" t="s">
        <v>2</v>
      </c>
      <c r="J17" s="27"/>
      <c r="K17" s="25"/>
      <c r="L17" s="34" t="s">
        <v>42</v>
      </c>
      <c r="M17" s="104" t="s">
        <v>34</v>
      </c>
      <c r="N17" s="104"/>
      <c r="O17" s="28"/>
      <c r="P17" s="38"/>
    </row>
    <row r="18" spans="1:16" ht="39.950000000000003" customHeight="1" x14ac:dyDescent="0.2">
      <c r="A18" s="5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56" t="str">
        <f>ROW()-ROW(Table1_3)&amp;"."</f>
        <v>1.</v>
      </c>
      <c r="B19" s="100" t="s">
        <v>132</v>
      </c>
      <c r="C19" s="101"/>
      <c r="D19" s="101"/>
      <c r="E19" s="101"/>
      <c r="F19" s="101"/>
      <c r="G19" s="101"/>
      <c r="H19" s="102"/>
      <c r="I19" s="100" t="s">
        <v>132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51</v>
      </c>
      <c r="B23" s="99"/>
      <c r="C23" s="99"/>
      <c r="D23" s="99"/>
      <c r="E23" s="99"/>
      <c r="F23" s="99"/>
      <c r="G23" s="99"/>
      <c r="H23" s="99"/>
      <c r="I23" s="27" t="s">
        <v>2</v>
      </c>
      <c r="J23" s="27"/>
      <c r="K23" s="25"/>
      <c r="L23" s="34" t="s">
        <v>42</v>
      </c>
      <c r="M23" s="104" t="s">
        <v>35</v>
      </c>
      <c r="N23" s="104"/>
      <c r="O23" s="28"/>
      <c r="P23" s="38"/>
    </row>
    <row r="24" spans="1:16" ht="39.950000000000003" customHeight="1" x14ac:dyDescent="0.2">
      <c r="A24" s="5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56" t="str">
        <f>ROW()-ROW(Table2_1)&amp;"."</f>
        <v>1.</v>
      </c>
      <c r="B25" s="100" t="s">
        <v>132</v>
      </c>
      <c r="C25" s="101"/>
      <c r="D25" s="101"/>
      <c r="E25" s="101"/>
      <c r="F25" s="101"/>
      <c r="G25" s="101"/>
      <c r="H25" s="102"/>
      <c r="I25" s="100" t="s">
        <v>132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4" t="s">
        <v>3</v>
      </c>
      <c r="N28" s="104"/>
      <c r="O28" s="28"/>
      <c r="P28" s="38"/>
    </row>
    <row r="29" spans="1:16" ht="39.950000000000003" customHeight="1" x14ac:dyDescent="0.2">
      <c r="A29" s="5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56" t="str">
        <f>ROW()-ROW(Table2_2)&amp;"."</f>
        <v>1.</v>
      </c>
      <c r="B30" s="100" t="s">
        <v>132</v>
      </c>
      <c r="C30" s="101"/>
      <c r="D30" s="101"/>
      <c r="E30" s="101"/>
      <c r="F30" s="101"/>
      <c r="G30" s="101"/>
      <c r="H30" s="102"/>
      <c r="I30" s="100" t="s">
        <v>132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13</v>
      </c>
      <c r="B32" s="99"/>
      <c r="C32" s="99"/>
      <c r="D32" s="99"/>
      <c r="E32" s="99"/>
      <c r="F32" s="99"/>
      <c r="G32" s="99"/>
      <c r="H32" s="99"/>
      <c r="I32" s="27" t="s">
        <v>2</v>
      </c>
      <c r="J32" s="27"/>
      <c r="K32" s="25"/>
      <c r="L32" s="34" t="s">
        <v>42</v>
      </c>
      <c r="M32" s="104" t="s">
        <v>8</v>
      </c>
      <c r="N32" s="104"/>
      <c r="O32" s="28"/>
      <c r="P32" s="38"/>
    </row>
    <row r="33" spans="1:15" ht="39.950000000000003" customHeight="1" x14ac:dyDescent="0.2">
      <c r="A33" s="5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56" t="str">
        <f>ROW()-ROW(Table2_3)&amp;"."</f>
        <v>1.</v>
      </c>
      <c r="B34" s="100" t="s">
        <v>132</v>
      </c>
      <c r="C34" s="101"/>
      <c r="D34" s="101"/>
      <c r="E34" s="101"/>
      <c r="F34" s="101"/>
      <c r="G34" s="101"/>
      <c r="H34" s="102"/>
      <c r="I34" s="100" t="s">
        <v>132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53</v>
      </c>
      <c r="B1" s="111"/>
      <c r="C1" s="111"/>
      <c r="D1" s="111"/>
      <c r="E1" s="120" t="str">
        <f>TRIM(Name)</f>
        <v>Ваня Кирилова Смоличка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83XXXXXX</v>
      </c>
      <c r="N1" s="117"/>
      <c r="O1" s="25"/>
    </row>
    <row r="2" spans="1:15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4"/>
      <c r="B5" s="64"/>
      <c r="C5" s="64"/>
      <c r="D5" s="64"/>
      <c r="E5" s="64"/>
      <c r="F5" s="64"/>
      <c r="G5" s="64"/>
      <c r="H5" s="64"/>
      <c r="I5" s="27" t="s">
        <v>2</v>
      </c>
      <c r="J5" s="27"/>
      <c r="K5" s="25"/>
      <c r="L5" s="34" t="s">
        <v>42</v>
      </c>
      <c r="M5" s="104" t="s">
        <v>9</v>
      </c>
      <c r="N5" s="104"/>
      <c r="O5" s="28"/>
    </row>
    <row r="6" spans="1:15" ht="39.950000000000003" customHeight="1" x14ac:dyDescent="0.2">
      <c r="A6" s="5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56" t="str">
        <f>ROW()-ROW(Table3_1)&amp;"."</f>
        <v>1.</v>
      </c>
      <c r="B7" s="100" t="s">
        <v>132</v>
      </c>
      <c r="C7" s="101"/>
      <c r="D7" s="101"/>
      <c r="E7" s="101"/>
      <c r="F7" s="101"/>
      <c r="G7" s="101"/>
      <c r="H7" s="102"/>
      <c r="I7" s="100" t="s">
        <v>132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4"/>
      <c r="B10" s="64"/>
      <c r="C10" s="64"/>
      <c r="D10" s="64"/>
      <c r="E10" s="64"/>
      <c r="F10" s="64"/>
      <c r="G10" s="64"/>
      <c r="H10" s="64"/>
      <c r="I10" s="27" t="s">
        <v>2</v>
      </c>
      <c r="J10" s="27"/>
      <c r="K10" s="25"/>
      <c r="L10" s="34" t="s">
        <v>42</v>
      </c>
      <c r="M10" s="104" t="s">
        <v>12</v>
      </c>
      <c r="N10" s="104"/>
      <c r="O10" s="28"/>
    </row>
    <row r="11" spans="1:15" ht="39.950000000000003" customHeight="1" x14ac:dyDescent="0.2">
      <c r="A11" s="55" t="s">
        <v>4</v>
      </c>
      <c r="B11" s="105" t="s">
        <v>17</v>
      </c>
      <c r="C11" s="106"/>
      <c r="D11" s="106"/>
      <c r="E11" s="106"/>
      <c r="F11" s="106"/>
      <c r="G11" s="106"/>
      <c r="H11" s="107"/>
      <c r="I11" s="105" t="s">
        <v>18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56" t="str">
        <f>ROW()-ROW(Table4_1)&amp;"."</f>
        <v>1.</v>
      </c>
      <c r="B12" s="100" t="s">
        <v>132</v>
      </c>
      <c r="C12" s="101"/>
      <c r="D12" s="101"/>
      <c r="E12" s="101"/>
      <c r="F12" s="101"/>
      <c r="G12" s="101"/>
      <c r="H12" s="102"/>
      <c r="I12" s="100" t="s">
        <v>132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29"/>
      <c r="M13" s="29"/>
      <c r="N13" s="29"/>
      <c r="O13" s="25"/>
    </row>
    <row r="14" spans="1:15" ht="15" customHeight="1" x14ac:dyDescent="0.25">
      <c r="A14" s="60"/>
      <c r="B14" s="61"/>
      <c r="C14" s="130"/>
      <c r="D14" s="130"/>
      <c r="E14" s="61"/>
      <c r="F14" s="60"/>
      <c r="G14" s="60"/>
      <c r="H14" s="60"/>
      <c r="I14" s="60"/>
      <c r="J14" s="60"/>
      <c r="K14" s="62" t="s">
        <v>19</v>
      </c>
      <c r="L14" s="128" t="s">
        <v>137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60"/>
      <c r="I15" s="60"/>
      <c r="J15" s="60"/>
      <c r="K15" s="60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M1:N2"/>
    <mergeCell ref="C14:D14"/>
    <mergeCell ref="L1:L2"/>
    <mergeCell ref="I7:N7"/>
    <mergeCell ref="B12:H12"/>
    <mergeCell ref="M10:N10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A9:N9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7"/>
    <col min="6" max="16384" width="9.140625" style="24"/>
  </cols>
  <sheetData>
    <row r="1" spans="1:2" x14ac:dyDescent="0.2">
      <c r="A1" s="65" t="s">
        <v>57</v>
      </c>
      <c r="B1" s="66"/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Георги Христов</cp:lastModifiedBy>
  <cp:lastPrinted>2023-07-21T11:03:35Z</cp:lastPrinted>
  <dcterms:created xsi:type="dcterms:W3CDTF">2018-04-20T11:48:22Z</dcterms:created>
  <dcterms:modified xsi:type="dcterms:W3CDTF">2023-11-03T13:49:57Z</dcterms:modified>
</cp:coreProperties>
</file>